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markkohler/Library/Mobile Documents/com~apple~CloudDocs/MSTP Certification/MSTP Module 13 Making Money as an Advisor/"/>
    </mc:Choice>
  </mc:AlternateContent>
  <xr:revisionPtr revIDLastSave="0" documentId="13_ncr:1_{264EE15D-EA93-C448-9F4C-D847A18B8CC6}" xr6:coauthVersionLast="47" xr6:coauthVersionMax="47" xr10:uidLastSave="{00000000-0000-0000-0000-000000000000}"/>
  <bookViews>
    <workbookView xWindow="860" yWindow="760" windowWidth="28660" windowHeight="17580" xr2:uid="{5D2ABF16-85CD-3D48-B451-BD47FD5491A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D48" i="1"/>
  <c r="D32" i="1"/>
  <c r="I48" i="1" l="1"/>
  <c r="J48" i="1"/>
  <c r="L48" i="1"/>
  <c r="M48" i="1"/>
  <c r="N48" i="1"/>
  <c r="O48" i="1"/>
  <c r="P48" i="1"/>
  <c r="Q48" i="1"/>
  <c r="N32" i="1"/>
  <c r="D20" i="1" l="1"/>
  <c r="I20" i="1" s="1"/>
  <c r="D46" i="1"/>
  <c r="I46" i="1" s="1"/>
  <c r="I50" i="1" s="1"/>
  <c r="K48" i="1"/>
  <c r="F48" i="1"/>
  <c r="G48" i="1"/>
  <c r="H48" i="1"/>
  <c r="Q32" i="1"/>
  <c r="M32" i="1"/>
  <c r="L32" i="1"/>
  <c r="J32" i="1"/>
  <c r="I32" i="1"/>
  <c r="H32" i="1"/>
  <c r="G32" i="1"/>
  <c r="P32" i="1"/>
  <c r="F32" i="1"/>
  <c r="K32" i="1"/>
  <c r="O32" i="1"/>
  <c r="D34" i="1" l="1"/>
  <c r="K46" i="1"/>
  <c r="M20" i="1"/>
  <c r="M34" i="1" s="1"/>
  <c r="M36" i="1" s="1"/>
  <c r="H20" i="1"/>
  <c r="H34" i="1" s="1"/>
  <c r="H36" i="1" s="1"/>
  <c r="P20" i="1"/>
  <c r="P34" i="1" s="1"/>
  <c r="P36" i="1" s="1"/>
  <c r="P52" i="1" s="1"/>
  <c r="G20" i="1"/>
  <c r="G34" i="1" s="1"/>
  <c r="G36" i="1" s="1"/>
  <c r="F20" i="1"/>
  <c r="F34" i="1" s="1"/>
  <c r="F36" i="1" s="1"/>
  <c r="O20" i="1"/>
  <c r="O34" i="1" s="1"/>
  <c r="O36" i="1" s="1"/>
  <c r="F46" i="1"/>
  <c r="F50" i="1" s="1"/>
  <c r="Q20" i="1"/>
  <c r="Q34" i="1" s="1"/>
  <c r="Q36" i="1" s="1"/>
  <c r="O46" i="1"/>
  <c r="O50" i="1" s="1"/>
  <c r="N20" i="1"/>
  <c r="P46" i="1"/>
  <c r="P50" i="1" s="1"/>
  <c r="L20" i="1"/>
  <c r="L34" i="1" s="1"/>
  <c r="L36" i="1" s="1"/>
  <c r="I34" i="1"/>
  <c r="I36" i="1" s="1"/>
  <c r="K20" i="1"/>
  <c r="K34" i="1" s="1"/>
  <c r="K36" i="1" s="1"/>
  <c r="J20" i="1"/>
  <c r="J34" i="1" s="1"/>
  <c r="J36" i="1" s="1"/>
  <c r="G46" i="1"/>
  <c r="G50" i="1" s="1"/>
  <c r="H46" i="1"/>
  <c r="H50" i="1" s="1"/>
  <c r="D50" i="1"/>
  <c r="M46" i="1"/>
  <c r="M50" i="1" s="1"/>
  <c r="L46" i="1"/>
  <c r="L50" i="1" s="1"/>
  <c r="J46" i="1"/>
  <c r="J50" i="1" s="1"/>
  <c r="Q46" i="1"/>
  <c r="Q50" i="1" s="1"/>
  <c r="N46" i="1"/>
  <c r="N50" i="1" s="1"/>
  <c r="I52" i="1"/>
  <c r="K50" i="1"/>
  <c r="N34" i="1"/>
  <c r="N36" i="1" s="1"/>
  <c r="N52" i="1" l="1"/>
  <c r="M52" i="1"/>
  <c r="O52" i="1"/>
  <c r="Q52" i="1"/>
  <c r="G52" i="1"/>
  <c r="L52" i="1"/>
  <c r="F52" i="1"/>
  <c r="J52" i="1"/>
  <c r="H52" i="1"/>
  <c r="K52" i="1"/>
</calcChain>
</file>

<file path=xl/sharedStrings.xml><?xml version="1.0" encoding="utf-8"?>
<sst xmlns="http://schemas.openxmlformats.org/spreadsheetml/2006/main" count="67" uniqueCount="46">
  <si>
    <t>April</t>
  </si>
  <si>
    <t>May</t>
  </si>
  <si>
    <t>June</t>
  </si>
  <si>
    <t>July</t>
  </si>
  <si>
    <t xml:space="preserve">August </t>
  </si>
  <si>
    <t>September</t>
  </si>
  <si>
    <t>October</t>
  </si>
  <si>
    <t>November</t>
  </si>
  <si>
    <t>December</t>
  </si>
  <si>
    <t>January</t>
  </si>
  <si>
    <t>February</t>
  </si>
  <si>
    <t>March</t>
  </si>
  <si>
    <t>Schedule C</t>
  </si>
  <si>
    <t>1040</t>
  </si>
  <si>
    <t>Schedule E (1 rental)</t>
  </si>
  <si>
    <t>1120S</t>
  </si>
  <si>
    <t>1065</t>
  </si>
  <si>
    <t>Payroll (quarterly)</t>
  </si>
  <si>
    <t>Bookkeeping ($200 mo)</t>
  </si>
  <si>
    <t>Total</t>
  </si>
  <si>
    <t>Sub-total</t>
  </si>
  <si>
    <t>Monthly Services</t>
  </si>
  <si>
    <t>Suggested:</t>
  </si>
  <si>
    <t>Advisory Pricing Schedule</t>
  </si>
  <si>
    <t>Tax year is May 1 to April 30 (12 billing periods)</t>
  </si>
  <si>
    <t xml:space="preserve">Hourly Rate Assumption: </t>
  </si>
  <si>
    <t>Quarterly Meeting (3hrs x 4Q)</t>
  </si>
  <si>
    <t>Monthly Meeting (2hrs x 12M)</t>
  </si>
  <si>
    <t>Other Forms</t>
  </si>
  <si>
    <t>Other services</t>
  </si>
  <si>
    <t>Tax-Prep Services (Gas Tank filled by 4/15)</t>
  </si>
  <si>
    <t>x</t>
  </si>
  <si>
    <t>Option 1- Client pays for Tax Return Prep separately and monthy billing begins in May 1st</t>
  </si>
  <si>
    <t>Option 2- Client pays for THIS YEAR'S Tax Return Prep separately and monthly billing NOW includes prepayment for next year's Tax Return Prep beginning May 1st</t>
  </si>
  <si>
    <t>This assumes onboarding and/or tax prep served as the first Advisory call so July is the next "planning session"</t>
  </si>
  <si>
    <t>The monthly fee based on the Month the Advisory service begins (Option 2 above)</t>
  </si>
  <si>
    <t>$980 every month until May 1st (7 x $980 = $6,860)</t>
  </si>
  <si>
    <t>$980 every month until Jan 1st (7 x $980 = $6,860)</t>
  </si>
  <si>
    <t>May Start:</t>
  </si>
  <si>
    <t>January Start:</t>
  </si>
  <si>
    <t>I created this spreadsheet to help those Main Street Tax Pro Advisors that are building a tax practice and trying to find the best way to 'price' their services. Please know I understand</t>
  </si>
  <si>
    <t>this could be the perfect spreadsheet for some, and for others simply a starting point. The concept and my opinion is that clients want to pay 'one monthly fee' as much as practicable</t>
  </si>
  <si>
    <t>and have it cover their consulting/advisory calls (whether monthly or quarterly), their accounting/bookeeping, payroll, and tax prep needs - all with one fee. Yes, I know that can be a challenge,</t>
  </si>
  <si>
    <t xml:space="preserve">but its definitely something to strive for and clients will appreciate. Second, I feel strongly that the price should be established based on the month they begin services and culminate </t>
  </si>
  <si>
    <t>in either December or April with all of the 'estimated' costs for tax pre paid for in advance. This way, the Advisor is not left 'holding the bag' if you complete the tax prep and they stop paying monthly.</t>
  </si>
  <si>
    <t>Again, I hope this is helpful to you in your practice. Please review Module 13 in the training for my information about this spreadsheet and also refer to my suggested Advisory Engagement Letter Template. MJK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</si>
</sst>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5" x14ac:knownFonts="1">
    <font>
      <sz val="12"/>
      <color theme="1"/>
      <name val="Calibri"/>
      <family val="2"/>
      <scheme val="minor"/>
    </font>
    <font>
      <sz val="12"/>
      <color theme="1"/>
      <name val="Calibri"/>
      <family val="2"/>
      <scheme val="minor"/>
    </font>
    <font>
      <sz val="12"/>
      <color theme="1"/>
      <name val="Times New Roman"/>
      <family val="1"/>
    </font>
    <font>
      <b/>
      <sz val="12"/>
      <color theme="1"/>
      <name val="Times New Roman"/>
      <family val="1"/>
    </font>
    <font>
      <u val="singleAccounting"/>
      <sz val="12"/>
      <color theme="1"/>
      <name val="Times New Roman"/>
      <family val="1"/>
    </font>
    <font>
      <b/>
      <u val="singleAccounting"/>
      <sz val="18"/>
      <color theme="1"/>
      <name val="Times New Roman"/>
      <family val="1"/>
    </font>
    <font>
      <sz val="11"/>
      <color theme="1"/>
      <name val="Times New Roman"/>
      <family val="1"/>
    </font>
    <font>
      <b/>
      <u/>
      <sz val="11"/>
      <color theme="1"/>
      <name val="Times New Roman"/>
      <family val="1"/>
    </font>
    <font>
      <u/>
      <sz val="11"/>
      <color theme="1"/>
      <name val="Times New Roman"/>
      <family val="1"/>
    </font>
    <font>
      <b/>
      <u/>
      <sz val="12"/>
      <color theme="1"/>
      <name val="Times New Roman"/>
      <family val="1"/>
    </font>
    <font>
      <b/>
      <sz val="12"/>
      <color rgb="FFFF0000"/>
      <name val="Times New Roman"/>
      <family val="1"/>
    </font>
    <font>
      <b/>
      <sz val="16"/>
      <color rgb="FFFF0000"/>
      <name val="Times New Roman"/>
      <family val="1"/>
    </font>
    <font>
      <b/>
      <sz val="20"/>
      <color theme="1"/>
      <name val="Times New Roman"/>
      <family val="1"/>
    </font>
    <font>
      <sz val="14"/>
      <color theme="1"/>
      <name val="Times New Roman"/>
      <family val="1"/>
    </font>
    <font>
      <b/>
      <sz val="28"/>
      <color theme="1"/>
      <name val="Times New Roman"/>
      <family val="1"/>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5">
    <xf numFmtId="0" fontId="0" fillId="0" borderId="0" xfId="0"/>
    <xf numFmtId="0" fontId="2" fillId="0" borderId="0" xfId="0" applyFont="1"/>
    <xf numFmtId="0" fontId="3" fillId="0" borderId="0" xfId="0" applyFont="1"/>
    <xf numFmtId="0" fontId="2" fillId="0" borderId="0" xfId="0" quotePrefix="1" applyFont="1"/>
    <xf numFmtId="44" fontId="2" fillId="0" borderId="0" xfId="2" applyFont="1"/>
    <xf numFmtId="44" fontId="2" fillId="0" borderId="0" xfId="2" applyFont="1" applyAlignment="1">
      <alignment horizontal="center"/>
    </xf>
    <xf numFmtId="44" fontId="2" fillId="0" borderId="0" xfId="2" applyFont="1" applyBorder="1" applyAlignment="1">
      <alignment wrapText="1"/>
    </xf>
    <xf numFmtId="44" fontId="2" fillId="0" borderId="0" xfId="2" applyFont="1" applyBorder="1"/>
    <xf numFmtId="44" fontId="2" fillId="0" borderId="2" xfId="2" applyFont="1" applyBorder="1"/>
    <xf numFmtId="0" fontId="2" fillId="0" borderId="0" xfId="0" applyFont="1" applyAlignment="1">
      <alignment horizontal="right"/>
    </xf>
    <xf numFmtId="44" fontId="4" fillId="0" borderId="0" xfId="2" applyFont="1" applyAlignment="1">
      <alignment horizontal="center"/>
    </xf>
    <xf numFmtId="44" fontId="5" fillId="0" borderId="0" xfId="2" applyFont="1" applyAlignment="1">
      <alignment horizontal="center"/>
    </xf>
    <xf numFmtId="43" fontId="2" fillId="0" borderId="0" xfId="1" applyFont="1" applyAlignment="1">
      <alignment horizontal="center"/>
    </xf>
    <xf numFmtId="0" fontId="6" fillId="0" borderId="0" xfId="0" applyFont="1"/>
    <xf numFmtId="0" fontId="7" fillId="0" borderId="0" xfId="0" applyFont="1"/>
    <xf numFmtId="44" fontId="7" fillId="0" borderId="0" xfId="2" applyFont="1" applyBorder="1"/>
    <xf numFmtId="44" fontId="8" fillId="0" borderId="0" xfId="2" applyFont="1" applyAlignment="1">
      <alignment horizontal="center"/>
    </xf>
    <xf numFmtId="0" fontId="8" fillId="0" borderId="0" xfId="0" applyFont="1"/>
    <xf numFmtId="0" fontId="9" fillId="0" borderId="0" xfId="0" applyFont="1" applyAlignment="1">
      <alignment horizontal="left"/>
    </xf>
    <xf numFmtId="44" fontId="2" fillId="2" borderId="0" xfId="2" applyFont="1" applyFill="1" applyBorder="1" applyAlignment="1">
      <alignment wrapText="1"/>
    </xf>
    <xf numFmtId="44" fontId="2" fillId="2" borderId="0" xfId="2" applyFont="1" applyFill="1" applyBorder="1"/>
    <xf numFmtId="44" fontId="2" fillId="2" borderId="1" xfId="2" applyFont="1" applyFill="1" applyBorder="1"/>
    <xf numFmtId="44" fontId="3" fillId="0" borderId="0" xfId="2" applyFont="1"/>
    <xf numFmtId="44" fontId="3" fillId="0" borderId="0" xfId="2" applyFont="1" applyAlignment="1">
      <alignment horizontal="center"/>
    </xf>
    <xf numFmtId="44" fontId="6" fillId="2" borderId="0" xfId="2" applyFont="1" applyFill="1" applyBorder="1"/>
    <xf numFmtId="0" fontId="9" fillId="0" borderId="0" xfId="0" applyFont="1"/>
    <xf numFmtId="44" fontId="11" fillId="0" borderId="0" xfId="2" applyFont="1" applyAlignment="1">
      <alignment vertical="top"/>
    </xf>
    <xf numFmtId="43" fontId="2" fillId="0" borderId="3" xfId="1" applyFont="1" applyBorder="1" applyAlignment="1">
      <alignment horizontal="center"/>
    </xf>
    <xf numFmtId="44" fontId="5" fillId="0" borderId="0" xfId="2" applyFont="1" applyBorder="1" applyAlignment="1">
      <alignment horizontal="center"/>
    </xf>
    <xf numFmtId="44" fontId="2" fillId="0" borderId="0" xfId="2" applyFont="1" applyBorder="1" applyAlignment="1">
      <alignment horizontal="center"/>
    </xf>
    <xf numFmtId="44" fontId="8" fillId="0" borderId="0" xfId="2" applyFont="1" applyBorder="1" applyAlignment="1">
      <alignment horizontal="center"/>
    </xf>
    <xf numFmtId="44" fontId="3" fillId="0" borderId="0" xfId="2" applyFont="1" applyBorder="1" applyAlignment="1">
      <alignment horizontal="center"/>
    </xf>
    <xf numFmtId="44" fontId="4" fillId="0" borderId="0" xfId="2" applyFont="1" applyBorder="1" applyAlignment="1">
      <alignment horizontal="center"/>
    </xf>
    <xf numFmtId="0" fontId="13" fillId="0" borderId="0" xfId="0" applyFont="1"/>
    <xf numFmtId="44" fontId="2" fillId="0" borderId="4" xfId="2" applyFont="1" applyBorder="1"/>
    <xf numFmtId="44" fontId="2" fillId="0" borderId="4" xfId="0" applyNumberFormat="1" applyFont="1" applyBorder="1"/>
    <xf numFmtId="43" fontId="2" fillId="0" borderId="0" xfId="1" applyFont="1" applyBorder="1" applyAlignment="1">
      <alignment horizontal="center"/>
    </xf>
    <xf numFmtId="44" fontId="2" fillId="0" borderId="0" xfId="2" applyFont="1" applyBorder="1" applyAlignment="1">
      <alignment horizontal="left"/>
    </xf>
    <xf numFmtId="0" fontId="3" fillId="0" borderId="0" xfId="0" applyFont="1" applyAlignment="1">
      <alignment horizontal="left" wrapText="1"/>
    </xf>
    <xf numFmtId="44" fontId="2" fillId="0" borderId="0" xfId="2" applyFont="1" applyAlignment="1">
      <alignment horizontal="left"/>
    </xf>
    <xf numFmtId="0" fontId="14" fillId="0" borderId="0" xfId="0" applyFont="1"/>
    <xf numFmtId="44" fontId="12" fillId="0" borderId="0" xfId="2" applyFont="1"/>
    <xf numFmtId="0" fontId="10" fillId="0" borderId="0" xfId="0" applyFont="1" applyAlignment="1">
      <alignment horizontal="left" wrapText="1"/>
    </xf>
    <xf numFmtId="44" fontId="2" fillId="0" borderId="5" xfId="2" applyFont="1" applyBorder="1" applyAlignment="1">
      <alignment horizontal="left" vertical="top"/>
    </xf>
    <xf numFmtId="44" fontId="2" fillId="0" borderId="6" xfId="2" applyFont="1" applyBorder="1" applyAlignment="1">
      <alignment horizontal="left" vertical="top"/>
    </xf>
    <xf numFmtId="44" fontId="2" fillId="0" borderId="7" xfId="2" applyFont="1" applyBorder="1" applyAlignment="1">
      <alignment horizontal="left" vertical="top"/>
    </xf>
    <xf numFmtId="44" fontId="2" fillId="0" borderId="8" xfId="2" applyFont="1" applyBorder="1" applyAlignment="1">
      <alignment horizontal="left" vertical="top"/>
    </xf>
    <xf numFmtId="44" fontId="2" fillId="0" borderId="0" xfId="2" applyFont="1" applyBorder="1" applyAlignment="1">
      <alignment horizontal="left" vertical="top"/>
    </xf>
    <xf numFmtId="44" fontId="2" fillId="0" borderId="9" xfId="2" applyFont="1" applyBorder="1" applyAlignment="1">
      <alignment horizontal="left" vertical="top"/>
    </xf>
    <xf numFmtId="0" fontId="2" fillId="0" borderId="8" xfId="0" applyFont="1" applyBorder="1" applyAlignment="1">
      <alignment horizontal="left" vertical="top"/>
    </xf>
    <xf numFmtId="0" fontId="2" fillId="0" borderId="0" xfId="0" applyFont="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282222</xdr:colOff>
      <xdr:row>8</xdr:row>
      <xdr:rowOff>188147</xdr:rowOff>
    </xdr:from>
    <xdr:to>
      <xdr:col>5</xdr:col>
      <xdr:colOff>172469</xdr:colOff>
      <xdr:row>8</xdr:row>
      <xdr:rowOff>379274</xdr:rowOff>
    </xdr:to>
    <xdr:sp macro="" textlink="">
      <xdr:nvSpPr>
        <xdr:cNvPr id="2" name="Right Arrow 1">
          <a:extLst>
            <a:ext uri="{FF2B5EF4-FFF2-40B4-BE49-F238E27FC236}">
              <a16:creationId xmlns:a16="http://schemas.microsoft.com/office/drawing/2014/main" id="{D6D62C48-3955-4F8C-D876-05C2825748C9}"/>
            </a:ext>
          </a:extLst>
        </xdr:cNvPr>
        <xdr:cNvSpPr/>
      </xdr:nvSpPr>
      <xdr:spPr>
        <a:xfrm>
          <a:off x="4154938" y="1740369"/>
          <a:ext cx="1207284" cy="191127"/>
        </a:xfrm>
        <a:prstGeom prst="righ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1019136</xdr:colOff>
      <xdr:row>37</xdr:row>
      <xdr:rowOff>15679</xdr:rowOff>
    </xdr:from>
    <xdr:to>
      <xdr:col>10</xdr:col>
      <xdr:colOff>705556</xdr:colOff>
      <xdr:row>38</xdr:row>
      <xdr:rowOff>141111</xdr:rowOff>
    </xdr:to>
    <xdr:sp macro="" textlink="">
      <xdr:nvSpPr>
        <xdr:cNvPr id="3" name="Bent-Up Arrow 2">
          <a:extLst>
            <a:ext uri="{FF2B5EF4-FFF2-40B4-BE49-F238E27FC236}">
              <a16:creationId xmlns:a16="http://schemas.microsoft.com/office/drawing/2014/main" id="{9BAC14C9-CCF1-4494-E74A-9DD85AA72908}"/>
            </a:ext>
          </a:extLst>
        </xdr:cNvPr>
        <xdr:cNvSpPr/>
      </xdr:nvSpPr>
      <xdr:spPr>
        <a:xfrm>
          <a:off x="9893457" y="8262839"/>
          <a:ext cx="2100988" cy="329260"/>
        </a:xfrm>
        <a:prstGeom prst="bentUp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1019136</xdr:colOff>
      <xdr:row>53</xdr:row>
      <xdr:rowOff>15679</xdr:rowOff>
    </xdr:from>
    <xdr:to>
      <xdr:col>10</xdr:col>
      <xdr:colOff>705556</xdr:colOff>
      <xdr:row>54</xdr:row>
      <xdr:rowOff>141111</xdr:rowOff>
    </xdr:to>
    <xdr:sp macro="" textlink="">
      <xdr:nvSpPr>
        <xdr:cNvPr id="4" name="Bent-Up Arrow 3">
          <a:extLst>
            <a:ext uri="{FF2B5EF4-FFF2-40B4-BE49-F238E27FC236}">
              <a16:creationId xmlns:a16="http://schemas.microsoft.com/office/drawing/2014/main" id="{9B64E246-9E0F-044C-9FB5-426E5F558459}"/>
            </a:ext>
          </a:extLst>
        </xdr:cNvPr>
        <xdr:cNvSpPr/>
      </xdr:nvSpPr>
      <xdr:spPr>
        <a:xfrm>
          <a:off x="9893457" y="8262839"/>
          <a:ext cx="2100988" cy="329260"/>
        </a:xfrm>
        <a:prstGeom prst="bentUp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642840</xdr:colOff>
      <xdr:row>42</xdr:row>
      <xdr:rowOff>219505</xdr:rowOff>
    </xdr:from>
    <xdr:to>
      <xdr:col>5</xdr:col>
      <xdr:colOff>533087</xdr:colOff>
      <xdr:row>42</xdr:row>
      <xdr:rowOff>423332</xdr:rowOff>
    </xdr:to>
    <xdr:sp macro="" textlink="">
      <xdr:nvSpPr>
        <xdr:cNvPr id="5" name="Right Arrow 4">
          <a:extLst>
            <a:ext uri="{FF2B5EF4-FFF2-40B4-BE49-F238E27FC236}">
              <a16:creationId xmlns:a16="http://schemas.microsoft.com/office/drawing/2014/main" id="{DA8F956D-FD91-1642-A66F-B3E0E34C0C86}"/>
            </a:ext>
          </a:extLst>
        </xdr:cNvPr>
        <xdr:cNvSpPr/>
      </xdr:nvSpPr>
      <xdr:spPr>
        <a:xfrm>
          <a:off x="4515556" y="9768024"/>
          <a:ext cx="1207284" cy="203827"/>
        </a:xfrm>
        <a:prstGeom prst="righ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87D73-B283-E047-A5E8-0001D24AB1DA}">
  <dimension ref="A2:Q55"/>
  <sheetViews>
    <sheetView tabSelected="1" topLeftCell="G19" zoomScale="150" workbookViewId="0">
      <selection activeCell="P36" sqref="P36"/>
    </sheetView>
  </sheetViews>
  <sheetFormatPr baseColWidth="10" defaultRowHeight="16" x14ac:dyDescent="0.2"/>
  <cols>
    <col min="1" max="1" width="5.83203125" style="1" customWidth="1"/>
    <col min="2" max="2" width="29.33203125" style="1" customWidth="1"/>
    <col min="3" max="3" width="15.33203125" style="4" customWidth="1"/>
    <col min="4" max="4" width="15.1640625" style="4" customWidth="1"/>
    <col min="5" max="5" width="2" style="5" customWidth="1"/>
    <col min="6" max="6" width="16.6640625" style="5" customWidth="1"/>
    <col min="7" max="16" width="15.83203125" style="5" customWidth="1"/>
    <col min="17" max="17" width="19.33203125" style="5" customWidth="1"/>
    <col min="18" max="16384" width="10.83203125" style="1"/>
  </cols>
  <sheetData>
    <row r="2" spans="1:17" ht="36" thickBot="1" x14ac:dyDescent="0.4">
      <c r="B2" s="40" t="s">
        <v>23</v>
      </c>
    </row>
    <row r="3" spans="1:17" ht="18" x14ac:dyDescent="0.2">
      <c r="B3" s="33" t="s">
        <v>24</v>
      </c>
      <c r="G3" s="43" t="s">
        <v>40</v>
      </c>
      <c r="H3" s="44"/>
      <c r="I3" s="44"/>
      <c r="J3" s="44"/>
      <c r="K3" s="44"/>
      <c r="L3" s="44"/>
      <c r="M3" s="44"/>
      <c r="N3" s="44"/>
      <c r="O3" s="44"/>
      <c r="P3" s="44"/>
      <c r="Q3" s="45"/>
    </row>
    <row r="4" spans="1:17" ht="18" x14ac:dyDescent="0.2">
      <c r="B4" s="33" t="s">
        <v>25</v>
      </c>
      <c r="C4" s="4">
        <v>250</v>
      </c>
      <c r="G4" s="46" t="s">
        <v>41</v>
      </c>
      <c r="H4" s="47"/>
      <c r="I4" s="47"/>
      <c r="J4" s="47"/>
      <c r="K4" s="47"/>
      <c r="L4" s="47"/>
      <c r="M4" s="47"/>
      <c r="N4" s="47"/>
      <c r="O4" s="47"/>
      <c r="P4" s="47"/>
      <c r="Q4" s="48"/>
    </row>
    <row r="5" spans="1:17" ht="18" x14ac:dyDescent="0.2">
      <c r="B5" s="33"/>
      <c r="G5" s="46" t="s">
        <v>42</v>
      </c>
      <c r="H5" s="47"/>
      <c r="I5" s="47"/>
      <c r="J5" s="47"/>
      <c r="K5" s="47"/>
      <c r="L5" s="47"/>
      <c r="M5" s="47"/>
      <c r="N5" s="47"/>
      <c r="O5" s="47"/>
      <c r="P5" s="47"/>
      <c r="Q5" s="48"/>
    </row>
    <row r="6" spans="1:17" ht="18" x14ac:dyDescent="0.2">
      <c r="B6" s="33"/>
      <c r="G6" s="46" t="s">
        <v>43</v>
      </c>
      <c r="H6" s="47"/>
      <c r="I6" s="47"/>
      <c r="J6" s="47"/>
      <c r="K6" s="47"/>
      <c r="L6" s="47"/>
      <c r="M6" s="47"/>
      <c r="N6" s="47"/>
      <c r="O6" s="47"/>
      <c r="P6" s="47"/>
      <c r="Q6" s="48"/>
    </row>
    <row r="7" spans="1:17" ht="18" x14ac:dyDescent="0.2">
      <c r="B7" s="33"/>
      <c r="G7" s="49" t="s">
        <v>44</v>
      </c>
      <c r="H7" s="50"/>
      <c r="I7" s="50"/>
      <c r="J7" s="50"/>
      <c r="K7" s="50"/>
      <c r="L7" s="50"/>
      <c r="M7" s="50"/>
      <c r="N7" s="50"/>
      <c r="O7" s="50"/>
      <c r="P7" s="50"/>
      <c r="Q7" s="51"/>
    </row>
    <row r="8" spans="1:17" ht="17" thickBot="1" x14ac:dyDescent="0.25">
      <c r="G8" s="52" t="s">
        <v>45</v>
      </c>
      <c r="H8" s="53"/>
      <c r="I8" s="53"/>
      <c r="J8" s="53"/>
      <c r="K8" s="53"/>
      <c r="L8" s="53"/>
      <c r="M8" s="53"/>
      <c r="N8" s="53"/>
      <c r="O8" s="53"/>
      <c r="P8" s="53"/>
      <c r="Q8" s="54"/>
    </row>
    <row r="9" spans="1:17" ht="33" customHeight="1" x14ac:dyDescent="0.35">
      <c r="C9" s="41" t="s">
        <v>38</v>
      </c>
      <c r="E9" s="32"/>
      <c r="F9" s="38"/>
      <c r="G9" s="10"/>
      <c r="H9" s="10"/>
      <c r="I9" s="10"/>
      <c r="J9" s="10"/>
      <c r="K9" s="10"/>
      <c r="L9" s="10"/>
      <c r="M9" s="10"/>
      <c r="N9" s="10"/>
      <c r="O9" s="10"/>
      <c r="P9" s="10"/>
      <c r="Q9" s="32"/>
    </row>
    <row r="10" spans="1:17" ht="1" customHeight="1" x14ac:dyDescent="0.2">
      <c r="E10" s="12"/>
      <c r="F10" s="27">
        <v>12</v>
      </c>
      <c r="G10" s="12">
        <v>11</v>
      </c>
      <c r="H10" s="12">
        <v>10</v>
      </c>
      <c r="I10" s="12">
        <v>9</v>
      </c>
      <c r="J10" s="12">
        <v>8</v>
      </c>
      <c r="K10" s="12">
        <v>7</v>
      </c>
      <c r="L10" s="12">
        <v>6</v>
      </c>
      <c r="M10" s="12">
        <v>5</v>
      </c>
      <c r="N10" s="12">
        <v>4</v>
      </c>
      <c r="O10" s="12">
        <v>3</v>
      </c>
      <c r="P10" s="12">
        <v>2</v>
      </c>
      <c r="Q10" s="36">
        <v>1</v>
      </c>
    </row>
    <row r="11" spans="1:17" ht="26" x14ac:dyDescent="0.4">
      <c r="B11" s="26"/>
      <c r="D11" s="1"/>
      <c r="E11" s="28"/>
      <c r="F11" s="28" t="s">
        <v>1</v>
      </c>
      <c r="G11" s="11" t="s">
        <v>2</v>
      </c>
      <c r="H11" s="11" t="s">
        <v>3</v>
      </c>
      <c r="I11" s="11" t="s">
        <v>4</v>
      </c>
      <c r="J11" s="11" t="s">
        <v>5</v>
      </c>
      <c r="K11" s="11" t="s">
        <v>6</v>
      </c>
      <c r="L11" s="11" t="s">
        <v>7</v>
      </c>
      <c r="M11" s="11" t="s">
        <v>8</v>
      </c>
      <c r="N11" s="11" t="s">
        <v>9</v>
      </c>
      <c r="O11" s="11" t="s">
        <v>10</v>
      </c>
      <c r="P11" s="11" t="s">
        <v>11</v>
      </c>
      <c r="Q11" s="28" t="s">
        <v>0</v>
      </c>
    </row>
    <row r="12" spans="1:17" x14ac:dyDescent="0.2">
      <c r="E12" s="29"/>
      <c r="F12" s="29"/>
      <c r="Q12" s="29"/>
    </row>
    <row r="13" spans="1:17" ht="33" customHeight="1" x14ac:dyDescent="0.2">
      <c r="B13" s="42" t="s">
        <v>32</v>
      </c>
      <c r="C13" s="42"/>
      <c r="E13" s="29"/>
      <c r="F13" s="37" t="s">
        <v>34</v>
      </c>
      <c r="Q13" s="29"/>
    </row>
    <row r="14" spans="1:17" s="17" customFormat="1" x14ac:dyDescent="0.2">
      <c r="A14" s="14"/>
      <c r="B14" s="25" t="s">
        <v>21</v>
      </c>
      <c r="C14" s="15"/>
      <c r="D14" s="15"/>
      <c r="E14" s="30"/>
      <c r="F14" s="30"/>
      <c r="G14" s="16"/>
      <c r="H14" s="16"/>
      <c r="I14" s="16"/>
      <c r="J14" s="16"/>
      <c r="K14" s="16"/>
      <c r="L14" s="16"/>
      <c r="M14" s="16"/>
      <c r="N14" s="16"/>
      <c r="O14" s="16"/>
      <c r="P14" s="16"/>
      <c r="Q14" s="30"/>
    </row>
    <row r="15" spans="1:17" s="17" customFormat="1" ht="14" x14ac:dyDescent="0.15">
      <c r="A15" s="14"/>
      <c r="B15" s="13" t="s">
        <v>27</v>
      </c>
      <c r="C15" s="24">
        <v>0</v>
      </c>
      <c r="D15" s="15"/>
      <c r="E15" s="30"/>
      <c r="F15" s="30"/>
      <c r="G15" s="16"/>
      <c r="H15" s="16"/>
      <c r="I15" s="16"/>
      <c r="J15" s="16"/>
      <c r="K15" s="16"/>
      <c r="L15" s="16"/>
      <c r="M15" s="16"/>
      <c r="N15" s="16"/>
      <c r="O15" s="16"/>
      <c r="P15" s="16"/>
      <c r="Q15" s="30"/>
    </row>
    <row r="16" spans="1:17" x14ac:dyDescent="0.2">
      <c r="B16" s="3" t="s">
        <v>26</v>
      </c>
      <c r="C16" s="19">
        <f>3*4*C4</f>
        <v>3000</v>
      </c>
      <c r="D16" s="6"/>
      <c r="E16" s="29"/>
      <c r="F16" s="29"/>
      <c r="H16" s="5" t="s">
        <v>31</v>
      </c>
      <c r="K16" s="5" t="s">
        <v>31</v>
      </c>
      <c r="N16" s="5" t="s">
        <v>31</v>
      </c>
      <c r="Q16" s="29" t="s">
        <v>31</v>
      </c>
    </row>
    <row r="17" spans="2:17" x14ac:dyDescent="0.2">
      <c r="B17" s="1" t="s">
        <v>17</v>
      </c>
      <c r="C17" s="20">
        <v>850</v>
      </c>
      <c r="D17" s="7"/>
      <c r="E17" s="29"/>
      <c r="F17" s="29"/>
      <c r="Q17" s="29"/>
    </row>
    <row r="18" spans="2:17" x14ac:dyDescent="0.2">
      <c r="B18" s="1" t="s">
        <v>18</v>
      </c>
      <c r="C18" s="20">
        <v>2400</v>
      </c>
      <c r="D18" s="7"/>
      <c r="E18" s="29"/>
      <c r="F18" s="29"/>
      <c r="Q18" s="29"/>
    </row>
    <row r="19" spans="2:17" x14ac:dyDescent="0.2">
      <c r="B19" s="1" t="s">
        <v>29</v>
      </c>
      <c r="C19" s="21">
        <v>0</v>
      </c>
      <c r="D19" s="7"/>
      <c r="E19" s="29"/>
      <c r="F19" s="29"/>
      <c r="Q19" s="29"/>
    </row>
    <row r="20" spans="2:17" x14ac:dyDescent="0.2">
      <c r="B20" s="9" t="s">
        <v>20</v>
      </c>
      <c r="C20" s="7"/>
      <c r="D20" s="34">
        <f>SUM(C15:C19)</f>
        <v>6250</v>
      </c>
      <c r="E20" s="29"/>
      <c r="F20" s="29">
        <f>+D20/12</f>
        <v>520.83333333333337</v>
      </c>
      <c r="G20" s="5">
        <f>+D20/12</f>
        <v>520.83333333333337</v>
      </c>
      <c r="H20" s="5">
        <f>+D20/12</f>
        <v>520.83333333333337</v>
      </c>
      <c r="I20" s="5">
        <f>+D20/12</f>
        <v>520.83333333333337</v>
      </c>
      <c r="J20" s="5">
        <f>+D20/12</f>
        <v>520.83333333333337</v>
      </c>
      <c r="K20" s="5">
        <f>+D20/12</f>
        <v>520.83333333333337</v>
      </c>
      <c r="L20" s="5">
        <f>+D20/12</f>
        <v>520.83333333333337</v>
      </c>
      <c r="M20" s="5">
        <f>+D20/12</f>
        <v>520.83333333333337</v>
      </c>
      <c r="N20" s="5">
        <f>+D20/12</f>
        <v>520.83333333333337</v>
      </c>
      <c r="O20" s="5">
        <f>+D20/12</f>
        <v>520.83333333333337</v>
      </c>
      <c r="P20" s="5">
        <f>+D20/12</f>
        <v>520.83333333333337</v>
      </c>
      <c r="Q20" s="29">
        <f>+D20/12</f>
        <v>520.83333333333337</v>
      </c>
    </row>
    <row r="21" spans="2:17" x14ac:dyDescent="0.2">
      <c r="B21" s="9"/>
      <c r="C21" s="7"/>
      <c r="D21" s="7"/>
      <c r="E21" s="29"/>
      <c r="F21" s="29"/>
      <c r="Q21" s="29"/>
    </row>
    <row r="22" spans="2:17" x14ac:dyDescent="0.2">
      <c r="C22" s="7"/>
      <c r="D22" s="7"/>
      <c r="E22" s="29"/>
      <c r="F22" s="29"/>
      <c r="Q22" s="29"/>
    </row>
    <row r="23" spans="2:17" x14ac:dyDescent="0.2">
      <c r="B23" s="9"/>
      <c r="C23" s="7"/>
      <c r="D23" s="7"/>
      <c r="E23" s="29"/>
      <c r="F23" s="29"/>
      <c r="Q23" s="29"/>
    </row>
    <row r="24" spans="2:17" ht="68" customHeight="1" x14ac:dyDescent="0.2">
      <c r="B24" s="42" t="s">
        <v>33</v>
      </c>
      <c r="C24" s="42"/>
      <c r="D24" s="7"/>
      <c r="E24" s="29"/>
      <c r="F24" s="29"/>
      <c r="Q24" s="29"/>
    </row>
    <row r="25" spans="2:17" ht="18" customHeight="1" x14ac:dyDescent="0.2">
      <c r="B25" s="18" t="s">
        <v>30</v>
      </c>
      <c r="C25" s="7"/>
      <c r="D25" s="7"/>
      <c r="E25" s="29"/>
      <c r="F25" s="29"/>
      <c r="Q25" s="29"/>
    </row>
    <row r="26" spans="2:17" x14ac:dyDescent="0.2">
      <c r="B26" s="3" t="s">
        <v>13</v>
      </c>
      <c r="C26" s="19">
        <v>400</v>
      </c>
      <c r="D26" s="6"/>
      <c r="E26" s="29"/>
      <c r="F26" s="29"/>
      <c r="Q26" s="29"/>
    </row>
    <row r="27" spans="2:17" x14ac:dyDescent="0.2">
      <c r="B27" s="1" t="s">
        <v>12</v>
      </c>
      <c r="C27" s="20">
        <v>250</v>
      </c>
      <c r="D27" s="7"/>
      <c r="E27" s="29"/>
      <c r="F27" s="29"/>
      <c r="Q27" s="29"/>
    </row>
    <row r="28" spans="2:17" x14ac:dyDescent="0.2">
      <c r="B28" s="1" t="s">
        <v>14</v>
      </c>
      <c r="C28" s="20">
        <v>250</v>
      </c>
      <c r="D28" s="7"/>
      <c r="E28" s="29"/>
      <c r="F28" s="29"/>
      <c r="Q28" s="29"/>
    </row>
    <row r="29" spans="2:17" x14ac:dyDescent="0.2">
      <c r="B29" s="1" t="s">
        <v>15</v>
      </c>
      <c r="C29" s="20">
        <v>1250</v>
      </c>
      <c r="D29" s="7"/>
      <c r="E29" s="29"/>
      <c r="F29" s="29"/>
      <c r="Q29" s="29"/>
    </row>
    <row r="30" spans="2:17" x14ac:dyDescent="0.2">
      <c r="B30" s="3" t="s">
        <v>16</v>
      </c>
      <c r="C30" s="20">
        <v>1000</v>
      </c>
      <c r="D30" s="7"/>
      <c r="E30" s="29"/>
      <c r="F30" s="29"/>
      <c r="Q30" s="29"/>
    </row>
    <row r="31" spans="2:17" x14ac:dyDescent="0.2">
      <c r="B31" s="3" t="s">
        <v>28</v>
      </c>
      <c r="C31" s="21">
        <v>0</v>
      </c>
      <c r="D31" s="7"/>
      <c r="E31" s="29"/>
      <c r="F31" s="29"/>
      <c r="Q31" s="29"/>
    </row>
    <row r="32" spans="2:17" x14ac:dyDescent="0.2">
      <c r="B32" s="9" t="s">
        <v>20</v>
      </c>
      <c r="C32" s="1"/>
      <c r="D32" s="35">
        <f>SUM(C26:C31)</f>
        <v>3150</v>
      </c>
      <c r="E32" s="29"/>
      <c r="F32" s="29">
        <f t="shared" ref="F32:Q32" si="0">+$D$32/F10</f>
        <v>262.5</v>
      </c>
      <c r="G32" s="5">
        <f t="shared" si="0"/>
        <v>286.36363636363637</v>
      </c>
      <c r="H32" s="5">
        <f t="shared" si="0"/>
        <v>315</v>
      </c>
      <c r="I32" s="5">
        <f t="shared" si="0"/>
        <v>350</v>
      </c>
      <c r="J32" s="5">
        <f t="shared" si="0"/>
        <v>393.75</v>
      </c>
      <c r="K32" s="5">
        <f t="shared" si="0"/>
        <v>450</v>
      </c>
      <c r="L32" s="5">
        <f t="shared" si="0"/>
        <v>525</v>
      </c>
      <c r="M32" s="5">
        <f t="shared" si="0"/>
        <v>630</v>
      </c>
      <c r="N32" s="5">
        <f t="shared" si="0"/>
        <v>787.5</v>
      </c>
      <c r="O32" s="5">
        <f t="shared" si="0"/>
        <v>1050</v>
      </c>
      <c r="P32" s="5">
        <f t="shared" si="0"/>
        <v>1575</v>
      </c>
      <c r="Q32" s="29">
        <f t="shared" si="0"/>
        <v>3150</v>
      </c>
    </row>
    <row r="33" spans="2:17" x14ac:dyDescent="0.2">
      <c r="C33" s="1"/>
      <c r="D33" s="1"/>
      <c r="E33" s="29"/>
      <c r="F33" s="29"/>
      <c r="Q33" s="29"/>
    </row>
    <row r="34" spans="2:17" ht="17" thickBot="1" x14ac:dyDescent="0.25">
      <c r="B34" s="9" t="s">
        <v>19</v>
      </c>
      <c r="D34" s="8">
        <f>SUM(D32,D20)</f>
        <v>9400</v>
      </c>
      <c r="E34" s="29"/>
      <c r="F34" s="29">
        <f t="shared" ref="F34:Q34" si="1">SUM(F20:F32)</f>
        <v>783.33333333333337</v>
      </c>
      <c r="G34" s="5">
        <f t="shared" si="1"/>
        <v>807.19696969696975</v>
      </c>
      <c r="H34" s="5">
        <f t="shared" si="1"/>
        <v>835.83333333333337</v>
      </c>
      <c r="I34" s="5">
        <f t="shared" si="1"/>
        <v>870.83333333333337</v>
      </c>
      <c r="J34" s="5">
        <f t="shared" si="1"/>
        <v>914.58333333333337</v>
      </c>
      <c r="K34" s="5">
        <f t="shared" si="1"/>
        <v>970.83333333333337</v>
      </c>
      <c r="L34" s="5">
        <f t="shared" si="1"/>
        <v>1045.8333333333335</v>
      </c>
      <c r="M34" s="5">
        <f t="shared" si="1"/>
        <v>1150.8333333333335</v>
      </c>
      <c r="N34" s="5">
        <f t="shared" si="1"/>
        <v>1308.3333333333335</v>
      </c>
      <c r="O34" s="5">
        <f t="shared" si="1"/>
        <v>1570.8333333333335</v>
      </c>
      <c r="P34" s="5">
        <f t="shared" si="1"/>
        <v>2095.8333333333335</v>
      </c>
      <c r="Q34" s="29">
        <f t="shared" si="1"/>
        <v>3670.8333333333335</v>
      </c>
    </row>
    <row r="35" spans="2:17" ht="17" thickTop="1" x14ac:dyDescent="0.2">
      <c r="E35" s="29"/>
      <c r="F35" s="29"/>
      <c r="Q35" s="29"/>
    </row>
    <row r="36" spans="2:17" x14ac:dyDescent="0.2">
      <c r="D36" s="22" t="s">
        <v>22</v>
      </c>
      <c r="E36" s="31"/>
      <c r="F36" s="31">
        <f>ROUNDUP(F34,-2)</f>
        <v>800</v>
      </c>
      <c r="G36" s="23">
        <f t="shared" ref="G36:P36" si="2">ROUNDUP(G34,-1)</f>
        <v>810</v>
      </c>
      <c r="H36" s="23">
        <f t="shared" si="2"/>
        <v>840</v>
      </c>
      <c r="I36" s="23">
        <f t="shared" si="2"/>
        <v>880</v>
      </c>
      <c r="J36" s="23">
        <f t="shared" si="2"/>
        <v>920</v>
      </c>
      <c r="K36" s="23">
        <f t="shared" si="2"/>
        <v>980</v>
      </c>
      <c r="L36" s="23">
        <f t="shared" si="2"/>
        <v>1050</v>
      </c>
      <c r="M36" s="23">
        <f t="shared" si="2"/>
        <v>1160</v>
      </c>
      <c r="N36" s="23">
        <f t="shared" si="2"/>
        <v>1310</v>
      </c>
      <c r="O36" s="23">
        <f t="shared" si="2"/>
        <v>1580</v>
      </c>
      <c r="P36" s="23">
        <f t="shared" si="2"/>
        <v>2100</v>
      </c>
      <c r="Q36" s="31">
        <f>ROUNDUP(Q34,-2)</f>
        <v>3700</v>
      </c>
    </row>
    <row r="38" spans="2:17" s="2" customFormat="1" x14ac:dyDescent="0.2">
      <c r="C38" s="22"/>
    </row>
    <row r="39" spans="2:17" x14ac:dyDescent="0.2">
      <c r="D39" s="2" t="s">
        <v>35</v>
      </c>
      <c r="L39" s="39" t="s">
        <v>36</v>
      </c>
    </row>
    <row r="43" spans="2:17" ht="37" customHeight="1" x14ac:dyDescent="0.35">
      <c r="C43" s="41" t="s">
        <v>39</v>
      </c>
      <c r="F43" s="38"/>
      <c r="G43" s="10"/>
    </row>
    <row r="44" spans="2:17" ht="26" x14ac:dyDescent="0.4">
      <c r="F44" s="11" t="s">
        <v>9</v>
      </c>
      <c r="G44" s="11" t="s">
        <v>10</v>
      </c>
      <c r="H44" s="11" t="s">
        <v>11</v>
      </c>
      <c r="I44" s="28" t="s">
        <v>0</v>
      </c>
      <c r="J44" s="28" t="s">
        <v>1</v>
      </c>
      <c r="K44" s="11" t="s">
        <v>2</v>
      </c>
      <c r="L44" s="11" t="s">
        <v>3</v>
      </c>
      <c r="M44" s="11" t="s">
        <v>4</v>
      </c>
      <c r="N44" s="11" t="s">
        <v>5</v>
      </c>
      <c r="O44" s="11" t="s">
        <v>6</v>
      </c>
      <c r="P44" s="11" t="s">
        <v>7</v>
      </c>
      <c r="Q44" s="11" t="s">
        <v>8</v>
      </c>
    </row>
    <row r="46" spans="2:17" x14ac:dyDescent="0.2">
      <c r="B46" s="9" t="s">
        <v>20</v>
      </c>
      <c r="C46" s="7"/>
      <c r="D46" s="34">
        <f>SUM(C15:C19)</f>
        <v>6250</v>
      </c>
      <c r="E46" s="29"/>
      <c r="F46" s="29">
        <f>+D46/12</f>
        <v>520.83333333333337</v>
      </c>
      <c r="G46" s="5">
        <f>+D46/12</f>
        <v>520.83333333333337</v>
      </c>
      <c r="H46" s="5">
        <f>+D46/12</f>
        <v>520.83333333333337</v>
      </c>
      <c r="I46" s="5">
        <f>+D46/12</f>
        <v>520.83333333333337</v>
      </c>
      <c r="J46" s="5">
        <f>+D46/12</f>
        <v>520.83333333333337</v>
      </c>
      <c r="K46" s="5">
        <f>+D46/12</f>
        <v>520.83333333333337</v>
      </c>
      <c r="L46" s="5">
        <f>+D46/12</f>
        <v>520.83333333333337</v>
      </c>
      <c r="M46" s="5">
        <f>+D46/12</f>
        <v>520.83333333333337</v>
      </c>
      <c r="N46" s="5">
        <f>+D46/12</f>
        <v>520.83333333333337</v>
      </c>
      <c r="O46" s="5">
        <f>+D46/12</f>
        <v>520.83333333333337</v>
      </c>
      <c r="P46" s="5">
        <f>+D46/12</f>
        <v>520.83333333333337</v>
      </c>
      <c r="Q46" s="29">
        <f>+D46/12</f>
        <v>520.83333333333337</v>
      </c>
    </row>
    <row r="48" spans="2:17" x14ac:dyDescent="0.2">
      <c r="B48" s="9" t="s">
        <v>20</v>
      </c>
      <c r="C48" s="1"/>
      <c r="D48" s="35">
        <f>SUM(C26:C31)</f>
        <v>3150</v>
      </c>
      <c r="E48" s="29"/>
      <c r="F48" s="29">
        <f>+$D$32/F10</f>
        <v>262.5</v>
      </c>
      <c r="G48" s="5">
        <f>+$D$32/G10</f>
        <v>286.36363636363637</v>
      </c>
      <c r="H48" s="5">
        <f>+$D$32/H10</f>
        <v>315</v>
      </c>
      <c r="I48" s="5">
        <f t="shared" ref="I48:Q48" si="3">+$D$32/I10</f>
        <v>350</v>
      </c>
      <c r="J48" s="5">
        <f t="shared" si="3"/>
        <v>393.75</v>
      </c>
      <c r="K48" s="5">
        <f t="shared" si="3"/>
        <v>450</v>
      </c>
      <c r="L48" s="5">
        <f t="shared" si="3"/>
        <v>525</v>
      </c>
      <c r="M48" s="5">
        <f t="shared" si="3"/>
        <v>630</v>
      </c>
      <c r="N48" s="5">
        <f t="shared" si="3"/>
        <v>787.5</v>
      </c>
      <c r="O48" s="5">
        <f t="shared" si="3"/>
        <v>1050</v>
      </c>
      <c r="P48" s="5">
        <f t="shared" si="3"/>
        <v>1575</v>
      </c>
      <c r="Q48" s="5">
        <f t="shared" si="3"/>
        <v>3150</v>
      </c>
    </row>
    <row r="49" spans="2:17" x14ac:dyDescent="0.2">
      <c r="C49" s="1"/>
      <c r="D49" s="1"/>
      <c r="E49" s="29"/>
      <c r="F49" s="29"/>
      <c r="Q49" s="29"/>
    </row>
    <row r="50" spans="2:17" ht="17" thickBot="1" x14ac:dyDescent="0.25">
      <c r="B50" s="9" t="s">
        <v>19</v>
      </c>
      <c r="D50" s="8">
        <f>SUM(D46:D48)</f>
        <v>9400</v>
      </c>
      <c r="E50" s="29"/>
      <c r="F50" s="29">
        <f>SUM(F46:F48)</f>
        <v>783.33333333333337</v>
      </c>
      <c r="G50" s="29">
        <f t="shared" ref="G50:Q50" si="4">SUM(G46:G48)</f>
        <v>807.19696969696975</v>
      </c>
      <c r="H50" s="29">
        <f t="shared" si="4"/>
        <v>835.83333333333337</v>
      </c>
      <c r="I50" s="29">
        <f t="shared" si="4"/>
        <v>870.83333333333337</v>
      </c>
      <c r="J50" s="29">
        <f t="shared" si="4"/>
        <v>914.58333333333337</v>
      </c>
      <c r="K50" s="29">
        <f t="shared" si="4"/>
        <v>970.83333333333337</v>
      </c>
      <c r="L50" s="29">
        <f t="shared" si="4"/>
        <v>1045.8333333333335</v>
      </c>
      <c r="M50" s="29">
        <f t="shared" si="4"/>
        <v>1150.8333333333335</v>
      </c>
      <c r="N50" s="29">
        <f t="shared" si="4"/>
        <v>1308.3333333333335</v>
      </c>
      <c r="O50" s="29">
        <f t="shared" si="4"/>
        <v>1570.8333333333335</v>
      </c>
      <c r="P50" s="29">
        <f t="shared" si="4"/>
        <v>2095.8333333333335</v>
      </c>
      <c r="Q50" s="29">
        <f t="shared" si="4"/>
        <v>3670.8333333333335</v>
      </c>
    </row>
    <row r="51" spans="2:17" ht="17" thickTop="1" x14ac:dyDescent="0.2">
      <c r="E51" s="29"/>
      <c r="F51" s="29"/>
      <c r="Q51" s="29"/>
    </row>
    <row r="52" spans="2:17" x14ac:dyDescent="0.2">
      <c r="D52" s="22" t="s">
        <v>22</v>
      </c>
      <c r="E52" s="31"/>
      <c r="F52" s="31">
        <f>ROUNDUP(F50,-2)</f>
        <v>800</v>
      </c>
      <c r="G52" s="23">
        <f t="shared" ref="G52:P52" si="5">ROUNDUP(G50,-1)</f>
        <v>810</v>
      </c>
      <c r="H52" s="23">
        <f t="shared" si="5"/>
        <v>840</v>
      </c>
      <c r="I52" s="23">
        <f t="shared" si="5"/>
        <v>880</v>
      </c>
      <c r="J52" s="23">
        <f t="shared" si="5"/>
        <v>920</v>
      </c>
      <c r="K52" s="23">
        <f t="shared" si="5"/>
        <v>980</v>
      </c>
      <c r="L52" s="23">
        <f t="shared" si="5"/>
        <v>1050</v>
      </c>
      <c r="M52" s="23">
        <f t="shared" si="5"/>
        <v>1160</v>
      </c>
      <c r="N52" s="23">
        <f t="shared" si="5"/>
        <v>1310</v>
      </c>
      <c r="O52" s="23">
        <f t="shared" si="5"/>
        <v>1580</v>
      </c>
      <c r="P52" s="23">
        <f t="shared" si="5"/>
        <v>2100</v>
      </c>
      <c r="Q52" s="31">
        <f>ROUNDUP(Q50,-2)</f>
        <v>3700</v>
      </c>
    </row>
    <row r="54" spans="2:17" s="2" customFormat="1" x14ac:dyDescent="0.2">
      <c r="C54" s="22"/>
    </row>
    <row r="55" spans="2:17" x14ac:dyDescent="0.2">
      <c r="D55" s="2" t="s">
        <v>35</v>
      </c>
      <c r="L55" s="39" t="s">
        <v>37</v>
      </c>
    </row>
  </sheetData>
  <mergeCells count="8">
    <mergeCell ref="B13:C13"/>
    <mergeCell ref="B24:C24"/>
    <mergeCell ref="G3:Q3"/>
    <mergeCell ref="G4:Q4"/>
    <mergeCell ref="G5:Q5"/>
    <mergeCell ref="G6:Q6"/>
    <mergeCell ref="G7:Q7"/>
    <mergeCell ref="G8:Q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Kohler</dc:creator>
  <cp:lastModifiedBy>Mark Kohler</cp:lastModifiedBy>
  <dcterms:created xsi:type="dcterms:W3CDTF">2023-10-12T20:13:57Z</dcterms:created>
  <dcterms:modified xsi:type="dcterms:W3CDTF">2025-01-14T19:57:04Z</dcterms:modified>
</cp:coreProperties>
</file>